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3395" windowHeight="105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calcMode="manual"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<sst xmlns="http://schemas.openxmlformats.org/spreadsheetml/2006/main" count="50" uniqueCount="43">
  <si>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</si>
  <si>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</si>
  <si>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</si>
  <si>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</si>
  <si>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</si>
  <si>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</si>
  <si>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</si>
  <si>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</si>
  <si>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</si>
  <si>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</si>
  <si>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</si>
  <si>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</si>
  <si>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</si>
  <si>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</si>
  <si>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</si>
  <si>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</si>
  <si>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</si>
  <si>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</si>
  <si>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</si>
  <si>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</si>
  <si>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</si>
  <si>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</si>
  <si>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</si>
  <si>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</si>
  <si>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</si>
  <si>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</si>
  <si>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</si>
  <si>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</si>
  <si>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</si>
  <si>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</si>
  <si>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</si>
  <si>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</si>
  <si>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</si>
  <si>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</si>
  <si>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</si>
  <si>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</si>
  <si>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</si>
  <si>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</si>
  <si>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Charnock Richard Parish Council</t>
  </si>
  <si>
    <t>Lancashire</t>
  </si>
  <si>
    <t>2019/20</t>
  </si>
  <si>
    <t>2020/21</t>
  </si>
  <si>
    <t>Additional income of £2050 was received towards donations of food boxes during lockdown and an additional £2000 was received towards the Orchard Gardens project.  A contribution towards Zoom costs was received of £59.95 and an uncashed cheque for £100 from the previous year was cancelled and brought back in to balances.  The Council received £1058.51 less CIL money this year than in the previous year.  They recovered £11861.98 less in VAT this year.  Bank Interest was down £51.93 on last years interest.  Therefore - 2050+2000+59.95+100-1058.51-11861.98-51.93 = a drop in Income/Recipts of £8762.47.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</si>
</sst>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D7">
      <selection activeCell="N15" sqref="N1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.7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39</v>
      </c>
      <c r="L3" s="9"/>
    </row>
    <row r="4" ht="14.25">
      <c r="A4" s="1" t="s">
        <v>36</v>
      </c>
    </row>
    <row r="5" spans="1:13" ht="99" customHeight="1">
      <c r="A5" s="42" t="s">
        <v>37</v>
      </c>
      <c r="B5" s="43"/>
      <c r="C5" s="43"/>
      <c r="D5" s="43"/>
      <c r="E5" s="43"/>
      <c r="F5" s="43"/>
      <c r="G5" s="43"/>
      <c r="H5" s="43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40</v>
      </c>
      <c r="E8" s="27"/>
      <c r="F8" s="38" t="s">
        <v>41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20094</v>
      </c>
      <c r="F11" s="8">
        <v>34538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29155</v>
      </c>
      <c r="F13" s="8">
        <v>29655</v>
      </c>
      <c r="G13" s="5">
        <f>F13-D13</f>
        <v>500</v>
      </c>
      <c r="H13" s="6">
        <f>IF((D13&gt;F13),(D13-F13)/D13,IF(D13&lt;F13,-(D13-F13)/D13,IF(D13=F13,0)))</f>
        <v>0.017149717029669012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17530</v>
      </c>
      <c r="F15" s="8">
        <v>8768</v>
      </c>
      <c r="G15" s="5">
        <f>F15-D15</f>
        <v>-8762</v>
      </c>
      <c r="H15" s="6">
        <f>IF((D15&gt;F15),(D15-F15)/D15,IF(D15&lt;F15,-(D15-F15)/D15,IF(D15=F15,0)))</f>
        <v>0.49982886480319455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tr">
        <f>IF((L15="YES")*AND(I15+J15&lt;1),"Explanation not required, difference less than £200"," ")</f>
        <v> </v>
      </c>
      <c r="N15" s="13" t="s">
        <v>42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9308</v>
      </c>
      <c r="F17" s="8">
        <v>9717</v>
      </c>
      <c r="G17" s="5">
        <f>F17-D17</f>
        <v>409</v>
      </c>
      <c r="H17" s="6">
        <f>IF((D17&gt;F17),(D17-F17)/D17,IF(D17&lt;F17,-(D17-F17)/D17,IF(D17=F17,0)))</f>
        <v>0.04394069617533305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22933</v>
      </c>
      <c r="F21" s="8">
        <v>22196</v>
      </c>
      <c r="G21" s="5">
        <f>F21-D21</f>
        <v>-737</v>
      </c>
      <c r="H21" s="6">
        <f>IF((D21&gt;F21),(D21-F21)/D21,IF(D21&lt;F21,-(D21-F21)/D21,IF(D21=F21,0)))</f>
        <v>0.032137095015915926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34538</v>
      </c>
      <c r="F23" s="2">
        <f>F11+F13+F15-F17-F19-F21</f>
        <v>41048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34538</v>
      </c>
      <c r="F26" s="8">
        <v>41048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101713</v>
      </c>
      <c r="F28" s="8">
        <v>100544</v>
      </c>
      <c r="G28" s="5">
        <f>F28-D28</f>
        <v>-1169</v>
      </c>
      <c r="H28" s="6">
        <f>IF((D28&gt;F28),(D28-F28)/D28,IF(D28&lt;F28,-(D28-F28)/D28,IF(D28=F28,0)))</f>
        <v>0.011493122806327609</v>
      </c>
      <c r="I28" s="3">
        <f>IF(D28-F28&lt;200,0,IF(D28-F28&gt;200,1,IF(D28-F28=200,1)))</f>
        <v>1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Carolyn</cp:lastModifiedBy>
  <cp:lastPrinted>2020-03-19T12:45:09Z</cp:lastPrinted>
  <dcterms:created xsi:type="dcterms:W3CDTF">2012-07-11T10:01:28Z</dcterms:created>
  <dcterms:modified xsi:type="dcterms:W3CDTF">2021-06-30T19:37:43Z</dcterms:modified>
  <cp:category/>
  <cp:version/>
  <cp:contentType/>
  <cp:contentStatus/>
</cp:coreProperties>
</file>